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<sst xmlns="http://schemas.openxmlformats.org/spreadsheetml/2006/main" count="385" uniqueCount="251">
  <si>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</si>
  <si>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</si>
  <si>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</si>
  <si>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</si>
  <si>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</si>
  <si>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</si>
  <si>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</si>
  <si>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</si>
  <si>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</si>
  <si>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</si>
  <si>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</si>
  <si>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</si>
  <si>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</si>
  <si>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</si>
  <si>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</si>
  <si>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</si>
  <si>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</si>
  <si>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</si>
  <si>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</si>
  <si>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</si>
  <si>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</si>
  <si>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</si>
  <si>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</si>
  <si>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</si>
  <si>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</si>
  <si>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</si>
  <si>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</si>
  <si>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</si>
  <si>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</si>
  <si>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</si>
  <si>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</si>
  <si>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</si>
  <si>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</si>
  <si>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</si>
  <si>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</si>
  <si>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</si>
  <si>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</si>
  <si>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</si>
  <si>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</si>
  <si>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</si>
  <si>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</si>
  <si>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</si>
  <si>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</si>
  <si>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</si>
  <si>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</si>
  <si>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</si>
  <si>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</si>
  <si>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</si>
  <si>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</si>
  <si>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</si>
  <si>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</si>
  <si>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</si>
  <si>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</si>
  <si>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</si>
  <si>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</si>
  <si>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</si>
  <si>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</si>
  <si>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</si>
  <si>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</si>
  <si>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</si>
  <si>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</si>
  <si>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</si>
  <si>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</si>
  <si>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</si>
  <si>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</si>
  <si>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</si>
  <si>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</si>
  <si>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</si>
  <si>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</si>
  <si>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</si>
  <si>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</si>
  <si>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</si>
  <si>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</si>
  <si>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</si>
  <si>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</si>
  <si>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</si>
  <si>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</si>
  <si>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</si>
  <si>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</si>
  <si>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</si>
  <si>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</si>
  <si>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</si>
  <si>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</si>
  <si>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</si>
  <si>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</si>
  <si>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</si>
  <si>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</si>
  <si>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</si>
  <si>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</si>
  <si>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</si>
  <si>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</si>
  <si>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</si>
  <si>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</si>
  <si>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</si>
  <si>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</si>
  <si>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</si>
  <si>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</si>
  <si>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</si>
  <si>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</si>
  <si>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</si>
  <si>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</si>
  <si>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</si>
  <si>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</si>
  <si>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</si>
  <si>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</si>
  <si>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</si>
  <si>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</si>
  <si>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</si>
  <si>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</si>
  <si>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</si>
  <si>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</si>
  <si>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</si>
  <si>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</si>
  <si>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</si>
  <si>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</si>
  <si>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</si>
  <si>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</si>
  <si>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</si>
  <si>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</si>
  <si>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</si>
  <si>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</si>
  <si>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</si>
  <si>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</si>
  <si>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</si>
  <si>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</si>
  <si>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</si>
  <si>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</si>
  <si>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</si>
  <si>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</si>
  <si>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</si>
  <si>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</si>
  <si>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</si>
  <si>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</si>
  <si>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</si>
  <si>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</si>
  <si>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</si>
  <si>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</si>
  <si>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</si>
  <si>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</si>
  <si>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</si>
  <si>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</si>
  <si>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</si>
  <si>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</si>
  <si>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</si>
  <si>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</si>
  <si>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</si>
  <si>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</si>
  <si>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</si>
  <si>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</si>
  <si>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</si>
  <si>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</si>
  <si>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</si>
  <si>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</si>
  <si>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</si>
  <si>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</si>
  <si>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</si>
  <si>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</si>
  <si>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</si>
  <si>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</si>
  <si>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</si>
  <si>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</si>
  <si>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</si>
  <si>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</si>
  <si>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</si>
  <si>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</si>
  <si>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</si>
  <si>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</si>
  <si>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</si>
  <si>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</si>
  <si>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</si>
  <si>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</si>
  <si>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</si>
  <si>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</si>
  <si>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</si>
  <si>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</si>
  <si>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</si>
  <si>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</si>
  <si>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</si>
  <si>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</si>
  <si>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</si>
  <si>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</si>
  <si>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</si>
  <si>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</si>
  <si>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</si>
  <si>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</si>
  <si>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</si>
  <si>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</si>
  <si>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</si>
  <si>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</si>
  <si>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</si>
  <si>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</si>
  <si>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</si>
  <si>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</si>
  <si>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</si>
  <si>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</si>
  <si>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</si>
  <si>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</si>
  <si>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</si>
  <si>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</si>
  <si>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</si>
  <si>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</si>
  <si>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</si>
  <si>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</si>
  <si>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</si>
  <si>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</si>
  <si>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</si>
  <si>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</si>
  <si>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</si>
  <si>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</si>
  <si>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</si>
  <si>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</si>
  <si>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</si>
  <si>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</si>
  <si>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</si>
  <si>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</si>
  <si>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</si>
  <si>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</si>
  <si>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</si>
  <si>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</si>
  <si>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</si>
  <si>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</si>
  <si>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</si>
  <si>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</si>
  <si>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</si>
  <si>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</si>
  <si>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</si>
  <si>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</si>
  <si>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</si>
  <si>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</si>
  <si>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</si>
  <si>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</si>
  <si>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</si>
  <si>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</si>
  <si>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</si>
  <si>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</si>
  <si>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</si>
  <si>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</si>
  <si>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</si>
  <si>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</si>
  <si>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</si>
  <si>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</si>
  <si>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</si>
  <si>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</si>
  <si>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</si>
  <si>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</si>
  <si>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</si>
  <si>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</si>
  <si>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Văn bản số 6537/UBND-KT ngày 15/10/2021 của UBND tỉnh Bình Định</t>
  </si>
  <si>
    <t>Khu vực 1
TP.Quy Nhơn 
(Vùng III)</t>
  </si>
  <si>
    <t xml:space="preserve">Khu vực 2
các huyện,
TX còn lại
(Vùng IV)
</t>
  </si>
  <si>
    <t>(Nhiên liệu, năng lượng theo Thông báo giá số 469/TB-TC-XD ngày 08/9/2021 của Liên Sở Xây dựng - Tài chính
và Giá điện theo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</si>
</sst>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B4" sqref="B4:I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8" style="1" customWidth="1"/>
    <col min="8" max="8" width="11.69921875" style="1" customWidth="1"/>
    <col min="9" max="9" width="9.8984375" style="1" bestFit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245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247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248</v>
      </c>
      <c r="I6" s="17" t="s">
        <v>249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140313.15789473685</v>
      </c>
      <c r="I9" s="51">
        <f t="shared" si="0"/>
        <v>133113.81578947368</v>
      </c>
      <c r="N9" s="52">
        <f>ROUND(IF($N$8=1,$G9,IF($N$8=2,$H9,IF($N$8=3,$I9,IF($N$8=4,$J9,IF($N$8=5,$K9,IF($N$8=6,$L9)))))),1)</f>
        <v>0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165569.52631578947</v>
      </c>
      <c r="I10" s="51">
        <f t="shared" si="0"/>
        <v>157074.30263157893</v>
      </c>
      <c r="N10" s="52">
        <f aca="true" t="shared" si="1" ref="N10:N48">ROUND(IF($N$8=1,$G10,IF($N$8=2,$H10,IF($N$8=3,$I10,IF($N$8=4,$J10,IF($N$8=5,$K10,IF($N$8=6,$L10)))))),1)</f>
        <v>0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180302.40789473683</v>
      </c>
      <c r="I11" s="51">
        <f t="shared" si="0"/>
        <v>171051.25328947365</v>
      </c>
      <c r="N11" s="52">
        <f t="shared" si="1"/>
        <v>0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195035.28947368418</v>
      </c>
      <c r="I12" s="51">
        <f t="shared" si="0"/>
        <v>185028.20394736843</v>
      </c>
      <c r="N12" s="52">
        <f t="shared" si="1"/>
        <v>0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213276</v>
      </c>
      <c r="I13" s="13">
        <v>202333</v>
      </c>
      <c r="J13" s="24"/>
      <c r="K13" s="24"/>
      <c r="L13" s="24"/>
      <c r="N13" s="52">
        <f t="shared" si="1"/>
        <v>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231516.71052631576</v>
      </c>
      <c r="I14" s="51">
        <f t="shared" si="0"/>
        <v>219637.79605263154</v>
      </c>
      <c r="N14" s="52">
        <f t="shared" si="1"/>
        <v>0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251862.1184210526</v>
      </c>
      <c r="I15" s="51">
        <f t="shared" si="0"/>
        <v>238939.29934210525</v>
      </c>
      <c r="N15" s="52">
        <f t="shared" si="1"/>
        <v>0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272207.5263157895</v>
      </c>
      <c r="I16" s="51">
        <f t="shared" si="0"/>
        <v>258240.80263157893</v>
      </c>
      <c r="N16" s="52">
        <f t="shared" si="1"/>
        <v>0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322720.2631578947</v>
      </c>
      <c r="I17" s="51">
        <f t="shared" si="0"/>
        <v>306161.77631578944</v>
      </c>
      <c r="N17" s="52">
        <f t="shared" si="1"/>
        <v>0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380248.6578947368</v>
      </c>
      <c r="I18" s="51">
        <f t="shared" si="0"/>
        <v>360738.44078947365</v>
      </c>
      <c r="N18" s="52">
        <f t="shared" si="1"/>
        <v>0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154721.7105263158</v>
      </c>
      <c r="I19" s="51">
        <f t="shared" si="2"/>
        <v>147902.63157894736</v>
      </c>
      <c r="N19" s="52">
        <f t="shared" si="1"/>
        <v>0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182571.6184210526</v>
      </c>
      <c r="I20" s="51">
        <f t="shared" si="2"/>
        <v>174525.10526315786</v>
      </c>
      <c r="N20" s="52">
        <f t="shared" si="1"/>
        <v>0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198817.3980263158</v>
      </c>
      <c r="I21" s="51">
        <f t="shared" si="2"/>
        <v>190054.88157894736</v>
      </c>
      <c r="N21" s="52">
        <f t="shared" si="1"/>
        <v>0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215063.17763157893</v>
      </c>
      <c r="I22" s="51">
        <f t="shared" si="2"/>
        <v>205584.65789473683</v>
      </c>
      <c r="N22" s="52">
        <f t="shared" si="1"/>
        <v>0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235177</v>
      </c>
      <c r="I23" s="12">
        <v>224812</v>
      </c>
      <c r="J23" s="24"/>
      <c r="K23" s="24"/>
      <c r="L23" s="24"/>
      <c r="N23" s="52">
        <f t="shared" si="1"/>
        <v>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255290.82236842104</v>
      </c>
      <c r="I24" s="51">
        <f t="shared" si="3"/>
        <v>244039.34210526315</v>
      </c>
      <c r="N24" s="52">
        <f t="shared" si="1"/>
        <v>0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277725.4703947368</v>
      </c>
      <c r="I25" s="51">
        <f t="shared" si="3"/>
        <v>265485.2236842105</v>
      </c>
      <c r="N25" s="52">
        <f t="shared" si="1"/>
        <v>0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300160.11842105264</v>
      </c>
      <c r="I26" s="51">
        <f t="shared" si="3"/>
        <v>286931.10526315786</v>
      </c>
      <c r="N26" s="52">
        <f t="shared" si="1"/>
        <v>0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355859.9342105263</v>
      </c>
      <c r="I27" s="51">
        <f t="shared" si="3"/>
        <v>340176.05263157893</v>
      </c>
      <c r="N27" s="52">
        <f t="shared" si="1"/>
        <v>0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419295.8355263158</v>
      </c>
      <c r="I28" s="51">
        <f t="shared" si="3"/>
        <v>400816.13157894736</v>
      </c>
      <c r="N28" s="52">
        <f t="shared" si="1"/>
        <v>0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0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0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0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0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0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0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0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0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0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159486.18421052632</v>
      </c>
      <c r="I39" s="51">
        <f t="shared" si="6"/>
        <v>153321.7105263158</v>
      </c>
      <c r="N39" s="52">
        <f t="shared" si="1"/>
        <v>0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188193.69736842104</v>
      </c>
      <c r="I40" s="51">
        <f t="shared" si="6"/>
        <v>180919.61842105264</v>
      </c>
      <c r="N40" s="52">
        <f t="shared" si="1"/>
        <v>0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204939.7467105263</v>
      </c>
      <c r="I41" s="51">
        <f t="shared" si="6"/>
        <v>197018.39802631576</v>
      </c>
      <c r="N41" s="52">
        <f t="shared" si="1"/>
        <v>0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221685.79605263157</v>
      </c>
      <c r="I42" s="51">
        <f t="shared" si="6"/>
        <v>213117.17763157893</v>
      </c>
      <c r="N42" s="52">
        <f t="shared" si="1"/>
        <v>0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242419</v>
      </c>
      <c r="I43" s="12">
        <v>233049</v>
      </c>
      <c r="J43" s="24"/>
      <c r="K43" s="24"/>
      <c r="L43" s="24"/>
      <c r="N43" s="52">
        <f t="shared" si="1"/>
        <v>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263152.2039473684</v>
      </c>
      <c r="I44" s="51">
        <f t="shared" si="7"/>
        <v>252980.82236842104</v>
      </c>
      <c r="N44" s="52">
        <f t="shared" si="1"/>
        <v>0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286277.7006578947</v>
      </c>
      <c r="I45" s="51">
        <f t="shared" si="7"/>
        <v>275212.4703947368</v>
      </c>
      <c r="N45" s="52">
        <f t="shared" si="1"/>
        <v>0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309403.19736842107</v>
      </c>
      <c r="I46" s="51">
        <f t="shared" si="7"/>
        <v>297444.11842105264</v>
      </c>
      <c r="N46" s="52">
        <f t="shared" si="1"/>
        <v>0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366818.2236842105</v>
      </c>
      <c r="I47" s="51">
        <f t="shared" si="7"/>
        <v>352639.9342105263</v>
      </c>
      <c r="N47" s="52">
        <f t="shared" si="1"/>
        <v>0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432207.5592105263</v>
      </c>
      <c r="I48" s="51">
        <f t="shared" si="7"/>
        <v>415501.8355263158</v>
      </c>
      <c r="N48" s="52">
        <f t="shared" si="1"/>
        <v>0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205439.83050847458</v>
      </c>
      <c r="I49" s="51">
        <f>I$50*$F49/$F$50</f>
        <v>197499.1525423729</v>
      </c>
      <c r="N49" s="52">
        <f aca="true" t="shared" si="8" ref="N49:N95">ROUND(IF($N$8=1,$G49,IF($N$8=2,$H49,IF($N$8=3,$I49,IF($N$8=4,$J49,IF($N$8=5,$K49,IF($N$8=6,$L49)))))),1)</f>
        <v>0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242419</v>
      </c>
      <c r="I50" s="12">
        <v>233049</v>
      </c>
      <c r="N50" s="52">
        <f t="shared" si="8"/>
        <v>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287615.76271186443</v>
      </c>
      <c r="I51" s="51">
        <f t="shared" si="9"/>
        <v>276498.81355932204</v>
      </c>
      <c r="N51" s="52">
        <f t="shared" si="8"/>
        <v>0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338975.72033898305</v>
      </c>
      <c r="I52" s="51">
        <f t="shared" si="9"/>
        <v>325873.60169491527</v>
      </c>
      <c r="N52" s="52">
        <f t="shared" si="8"/>
        <v>0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0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0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0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0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0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0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0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0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0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0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0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0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0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0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0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0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0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0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0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0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0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0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0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0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0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0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0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0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0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0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0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0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432195.12195121957</v>
      </c>
      <c r="I104" s="68">
        <f>I$105*$F104/$F$105</f>
        <v>411707.3170731708</v>
      </c>
      <c r="N104" s="52">
        <f t="shared" si="20"/>
        <v>0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443000</v>
      </c>
      <c r="I105" s="13">
        <v>422000</v>
      </c>
      <c r="J105" s="22"/>
      <c r="K105" s="22"/>
      <c r="L105" s="22"/>
      <c r="N105" s="52">
        <f t="shared" si="20"/>
        <v>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453804.87804878055</v>
      </c>
      <c r="I106" s="68">
        <f>I$105*$F106/$F$105</f>
        <v>432292.6829268293</v>
      </c>
      <c r="N106" s="52">
        <f t="shared" si="20"/>
        <v>0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399049.756097561</v>
      </c>
      <c r="I107" s="68">
        <f>I$108*$F107/$F$108</f>
        <v>383134.6341463415</v>
      </c>
      <c r="N107" s="52">
        <f t="shared" si="20"/>
        <v>0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409026</v>
      </c>
      <c r="I108" s="13">
        <v>392713</v>
      </c>
      <c r="J108" s="22"/>
      <c r="K108" s="22"/>
      <c r="L108" s="22"/>
      <c r="N108" s="52">
        <f t="shared" si="20"/>
        <v>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419002.24390243914</v>
      </c>
      <c r="I109" s="68">
        <f>I$108*$F109/$F$108</f>
        <v>402291.3658536586</v>
      </c>
      <c r="N109" s="52">
        <f t="shared" si="20"/>
        <v>0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314217.69911504426</v>
      </c>
      <c r="I110" s="68">
        <f>I$111*$F110/$F$111</f>
        <v>296876.1061946903</v>
      </c>
      <c r="N110" s="52">
        <f t="shared" si="20"/>
        <v>0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355066</v>
      </c>
      <c r="I111" s="13">
        <v>335470</v>
      </c>
      <c r="J111" s="22"/>
      <c r="K111" s="22"/>
      <c r="L111" s="22"/>
      <c r="N111" s="52">
        <f t="shared" si="20"/>
        <v>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408483.00884955755</v>
      </c>
      <c r="I112" s="68">
        <f t="shared" si="22"/>
        <v>385938.9380530974</v>
      </c>
      <c r="N112" s="52">
        <f t="shared" si="20"/>
        <v>0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461900.0176991151</v>
      </c>
      <c r="I113" s="68">
        <f t="shared" si="22"/>
        <v>436407.8761061947</v>
      </c>
      <c r="N113" s="52">
        <f t="shared" si="20"/>
        <v>0</v>
      </c>
    </row>
    <row r="114" spans="1:14" ht="22.5" customHeight="1">
      <c r="A114" s="22" t="s">
        <v>122</v>
      </c>
      <c r="B114" s="93">
        <v>4</v>
      </c>
      <c r="C114" s="94" t="s">
        <v>242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314217.69911504426</v>
      </c>
      <c r="I114" s="68">
        <f>I$115*$F114/$F$115</f>
        <v>296876.1061946903</v>
      </c>
      <c r="N114" s="52">
        <f t="shared" si="20"/>
        <v>0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355066</v>
      </c>
      <c r="I115" s="13">
        <v>335470</v>
      </c>
      <c r="J115" s="22"/>
      <c r="K115" s="22"/>
      <c r="L115" s="22"/>
      <c r="N115" s="52">
        <f t="shared" si="20"/>
        <v>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408483.00884955755</v>
      </c>
      <c r="I116" s="68">
        <f t="shared" si="23"/>
        <v>385938.9380530974</v>
      </c>
      <c r="N116" s="52">
        <f t="shared" si="20"/>
        <v>0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461900.0176991151</v>
      </c>
      <c r="I117" s="68">
        <f t="shared" si="23"/>
        <v>436407.8761061947</v>
      </c>
      <c r="N117" s="52">
        <f t="shared" si="20"/>
        <v>0</v>
      </c>
    </row>
    <row r="118" spans="1:14" ht="22.5" customHeight="1">
      <c r="A118" s="22" t="s">
        <v>115</v>
      </c>
      <c r="B118" s="93">
        <v>5</v>
      </c>
      <c r="C118" s="94" t="s">
        <v>243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346017.47572815535</v>
      </c>
      <c r="I118" s="89">
        <f>I$119*$F118/$F$119</f>
        <v>328283.4951456311</v>
      </c>
      <c r="N118" s="52">
        <f t="shared" si="20"/>
        <v>0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356398</v>
      </c>
      <c r="I119" s="13">
        <v>338132</v>
      </c>
      <c r="J119" s="22"/>
      <c r="K119" s="22"/>
      <c r="L119" s="22"/>
      <c r="N119" s="52">
        <f t="shared" si="20"/>
        <v>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366778.52427184465</v>
      </c>
      <c r="I120" s="89">
        <f>I$119*$F120/$F$119</f>
        <v>347980.504854369</v>
      </c>
      <c r="N120" s="52">
        <f t="shared" si="20"/>
        <v>0</v>
      </c>
    </row>
    <row r="121" spans="1:14" ht="22.5" customHeight="1">
      <c r="A121" s="22" t="s">
        <v>238</v>
      </c>
      <c r="B121" s="93">
        <v>6</v>
      </c>
      <c r="C121" s="94" t="s">
        <v>244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396433.3333333333</v>
      </c>
      <c r="I121" s="68">
        <f>I$122*$F121/$F$122</f>
        <v>383707.8431372549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404362</v>
      </c>
      <c r="I122" s="13">
        <v>391382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412290.6666666667</v>
      </c>
      <c r="I123" s="68">
        <f>I$122*$F123/$F$122</f>
        <v>399056.1568627451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479090.90909090906</v>
      </c>
      <c r="I124" s="68">
        <f>I$125*$F124/$F$125</f>
        <v>456363.63636363635</v>
      </c>
      <c r="N124" s="52">
        <f t="shared" si="20"/>
        <v>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527000</v>
      </c>
      <c r="I125" s="13">
        <v>502000</v>
      </c>
      <c r="J125" s="22"/>
      <c r="K125" s="22"/>
      <c r="L125" s="22"/>
      <c r="N125" s="52">
        <f t="shared" si="20"/>
        <v>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594072.7272727272</v>
      </c>
      <c r="I126" s="68">
        <f t="shared" si="24"/>
        <v>565890.9090909091</v>
      </c>
      <c r="N126" s="52">
        <f t="shared" si="20"/>
        <v>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665936.3636363635</v>
      </c>
      <c r="I127" s="68">
        <f t="shared" si="24"/>
        <v>634345.4545454545</v>
      </c>
      <c r="N127" s="52">
        <f t="shared" si="20"/>
        <v>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494835.68075117376</v>
      </c>
      <c r="I128" s="68">
        <f t="shared" si="25"/>
        <v>471361.5023474179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0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527000</v>
      </c>
      <c r="I129" s="13">
        <v>502000</v>
      </c>
      <c r="J129" s="22"/>
      <c r="K129" s="22"/>
      <c r="L129" s="22"/>
      <c r="N129" s="52">
        <f t="shared" si="20"/>
        <v>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559164.3192488264</v>
      </c>
      <c r="I130" s="68">
        <f>I$129*$F130/$F$129</f>
        <v>532638.4976525822</v>
      </c>
      <c r="N130" s="52">
        <f t="shared" si="20"/>
        <v>0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494835.68075117376</v>
      </c>
      <c r="I131" s="68">
        <f>I$132*$F131/$F$132</f>
        <v>471361.5023474179</v>
      </c>
      <c r="N131" s="52">
        <f t="shared" si="20"/>
        <v>0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527000</v>
      </c>
      <c r="I132" s="13">
        <v>502000</v>
      </c>
      <c r="J132" s="22"/>
      <c r="K132" s="22"/>
      <c r="L132" s="22"/>
      <c r="N132" s="52">
        <f t="shared" si="20"/>
        <v>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559164.3192488264</v>
      </c>
      <c r="I133" s="21">
        <f>I$132*$F133/$F$132</f>
        <v>532638.4976525822</v>
      </c>
      <c r="N133" s="85">
        <f t="shared" si="20"/>
        <v>0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51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246</v>
      </c>
      <c r="E141" s="26" t="s">
        <v>53</v>
      </c>
      <c r="F141" s="36">
        <v>18436</v>
      </c>
      <c r="G141" s="55">
        <v>1.02</v>
      </c>
      <c r="H141" s="57">
        <f>F141*G141</f>
        <v>18804.72</v>
      </c>
      <c r="K141" s="73"/>
      <c r="L141" s="73"/>
      <c r="N141" s="76">
        <f>ROUND(F141,1)</f>
        <v>18436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14518</v>
      </c>
      <c r="G142" s="55">
        <v>1.03</v>
      </c>
      <c r="H142" s="57">
        <f>F142*G142</f>
        <v>14953.54</v>
      </c>
      <c r="K142" s="73"/>
      <c r="L142" s="73"/>
      <c r="N142" s="76">
        <f>ROUND(F142,1)</f>
        <v>14518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1685</v>
      </c>
      <c r="G143" s="55">
        <v>1.05</v>
      </c>
      <c r="H143" s="57">
        <f>F143*G143</f>
        <v>1769.25</v>
      </c>
      <c r="K143" s="73"/>
      <c r="L143" s="73"/>
      <c r="N143" s="76">
        <f>ROUND(F143,1)</f>
        <v>1685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18436</v>
      </c>
      <c r="G151" s="55">
        <v>1.02</v>
      </c>
      <c r="H151" s="57">
        <f>F151*G151</f>
        <v>18804.72</v>
      </c>
      <c r="K151" s="73"/>
      <c r="L151" s="73"/>
      <c r="N151" s="76">
        <f>ROUND(F151,1)</f>
        <v>18436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14518</v>
      </c>
      <c r="G152" s="55">
        <v>1.03</v>
      </c>
      <c r="H152" s="57">
        <f>F152*G152</f>
        <v>14953.54</v>
      </c>
      <c r="K152" s="73"/>
      <c r="L152" s="73"/>
      <c r="N152" s="76">
        <f>ROUND(F152,1)</f>
        <v>14518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1685</v>
      </c>
      <c r="G153" s="55">
        <v>1.05</v>
      </c>
      <c r="H153" s="57">
        <f>F153*G153</f>
        <v>1769.25</v>
      </c>
      <c r="K153" s="73"/>
      <c r="L153" s="73"/>
      <c r="N153" s="76">
        <f>ROUND(F153,1)</f>
        <v>1685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2021-10-30T04:32:59Z</dcterms:modified>
  <cp:category/>
  <cp:version/>
  <cp:contentType/>
  <cp:contentStatus/>
</cp:coreProperties>
</file>